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AS22" i="1" l="1"/>
  <c r="AR22" i="1"/>
  <c r="AQ22" i="1"/>
  <c r="AP22" i="1"/>
  <c r="AO22" i="1"/>
  <c r="AN22" i="1"/>
  <c r="AM22" i="1"/>
  <c r="AL22" i="1"/>
  <c r="AR18" i="1"/>
  <c r="AQ18" i="1"/>
  <c r="AP18" i="1"/>
  <c r="AO18" i="1"/>
  <c r="AN18" i="1"/>
  <c r="AM18" i="1"/>
  <c r="AL18" i="1"/>
  <c r="AQ14" i="1"/>
  <c r="AP14" i="1"/>
  <c r="AO14" i="1"/>
  <c r="AN14" i="1"/>
  <c r="AM14" i="1"/>
  <c r="AL14" i="1"/>
  <c r="AR10" i="1"/>
  <c r="AQ10" i="1"/>
  <c r="AP10" i="1"/>
  <c r="AO10" i="1"/>
  <c r="AN10" i="1"/>
  <c r="AM10" i="1"/>
  <c r="AL10" i="1"/>
  <c r="AR8" i="1"/>
  <c r="AQ8" i="1"/>
  <c r="AP8" i="1"/>
  <c r="AO8" i="1"/>
  <c r="AN8" i="1"/>
  <c r="AM8" i="1"/>
  <c r="AL8" i="1"/>
  <c r="AQ4" i="1"/>
  <c r="AP4" i="1"/>
  <c r="AO4" i="1"/>
  <c r="AN4" i="1"/>
  <c r="AM4" i="1"/>
  <c r="AL4" i="1"/>
  <c r="AF16" i="1"/>
  <c r="AE16" i="1"/>
  <c r="AD16" i="1"/>
  <c r="AC16" i="1"/>
  <c r="AB16" i="1"/>
  <c r="AA16" i="1"/>
  <c r="Z16" i="1"/>
  <c r="Y16" i="1"/>
  <c r="X16" i="1"/>
  <c r="W16" i="1"/>
  <c r="AD12" i="1"/>
  <c r="AC12" i="1"/>
  <c r="AB12" i="1"/>
  <c r="AA12" i="1"/>
  <c r="Z12" i="1"/>
  <c r="Y12" i="1"/>
  <c r="X12" i="1"/>
  <c r="W12" i="1"/>
  <c r="AB10" i="1"/>
  <c r="AA10" i="1"/>
  <c r="Z10" i="1"/>
  <c r="Y10" i="1"/>
  <c r="X10" i="1"/>
  <c r="W10" i="1"/>
  <c r="AC6" i="1"/>
  <c r="AB6" i="1"/>
  <c r="AA6" i="1"/>
  <c r="Z6" i="1"/>
  <c r="Y6" i="1"/>
  <c r="X6" i="1"/>
  <c r="W6" i="1"/>
  <c r="AB14" i="1"/>
  <c r="AA14" i="1"/>
  <c r="Z14" i="1"/>
  <c r="Y14" i="1"/>
  <c r="X14" i="1"/>
  <c r="W14" i="1"/>
  <c r="AQ16" i="1"/>
  <c r="AP16" i="1"/>
  <c r="AO16" i="1"/>
  <c r="AN16" i="1"/>
  <c r="AM16" i="1"/>
  <c r="AL16" i="1"/>
  <c r="AR24" i="1"/>
  <c r="AQ24" i="1"/>
  <c r="AP24" i="1"/>
  <c r="AO24" i="1"/>
  <c r="AN24" i="1"/>
  <c r="AM24" i="1"/>
  <c r="AL24" i="1"/>
  <c r="AP20" i="1"/>
  <c r="AO20" i="1"/>
  <c r="AN20" i="1"/>
  <c r="AM20" i="1"/>
  <c r="AL20" i="1"/>
  <c r="AB18" i="1"/>
  <c r="AA18" i="1"/>
  <c r="Z18" i="1"/>
  <c r="Y18" i="1"/>
  <c r="X18" i="1"/>
  <c r="W18" i="1"/>
  <c r="AO12" i="1"/>
  <c r="AN12" i="1"/>
  <c r="AM12" i="1"/>
  <c r="AL12" i="1"/>
  <c r="AC8" i="1"/>
  <c r="AB8" i="1"/>
  <c r="AA8" i="1"/>
  <c r="Z8" i="1"/>
  <c r="Y8" i="1"/>
  <c r="X8" i="1"/>
  <c r="W8" i="1"/>
  <c r="AR6" i="1"/>
  <c r="AQ6" i="1"/>
  <c r="AP6" i="1"/>
  <c r="AO6" i="1"/>
  <c r="AN6" i="1"/>
  <c r="AM6" i="1"/>
  <c r="AL6" i="1"/>
  <c r="AA4" i="1"/>
  <c r="Z4" i="1"/>
  <c r="Y4" i="1"/>
  <c r="X4" i="1"/>
  <c r="W4" i="1"/>
  <c r="AU22" i="1" l="1"/>
  <c r="AU24" i="1"/>
  <c r="AU20" i="1"/>
  <c r="AU18" i="1"/>
  <c r="AU16" i="1"/>
  <c r="AU14" i="1"/>
  <c r="AU12" i="1" l="1"/>
  <c r="AU10" i="1" l="1"/>
  <c r="AU8" i="1"/>
  <c r="AU6" i="1"/>
  <c r="AU4" i="1"/>
  <c r="AH18" i="1"/>
  <c r="AH16" i="1"/>
  <c r="AH14" i="1"/>
  <c r="AH12" i="1"/>
  <c r="AH10" i="1"/>
  <c r="AH8" i="1"/>
  <c r="AH6" i="1"/>
  <c r="AH4" i="1"/>
  <c r="AF34" i="1" l="1"/>
</calcChain>
</file>

<file path=xl/comments1.xml><?xml version="1.0" encoding="utf-8"?>
<comments xmlns="http://schemas.openxmlformats.org/spreadsheetml/2006/main">
  <authors>
    <author>Автор</author>
  </authors>
  <commentList>
    <comment ref="E4" authorId="0" shapeId="0">
      <text>
        <r>
          <rPr>
            <b/>
            <sz val="9"/>
            <color indexed="81"/>
            <rFont val="Tahoma"/>
            <family val="2"/>
            <charset val="204"/>
          </rPr>
          <t>1 по вертикали</t>
        </r>
      </text>
    </comment>
    <comment ref="P4" authorId="0" shapeId="0">
      <text>
        <r>
          <rPr>
            <b/>
            <sz val="9"/>
            <color indexed="81"/>
            <rFont val="Tahoma"/>
            <charset val="1"/>
          </rPr>
          <t>2 По вертикали</t>
        </r>
      </text>
    </comment>
    <comment ref="L5" authorId="0" shapeId="0">
      <text>
        <r>
          <rPr>
            <b/>
            <sz val="9"/>
            <color indexed="81"/>
            <rFont val="Tahoma"/>
            <family val="2"/>
            <charset val="204"/>
          </rPr>
          <t>1 По горизонтали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  <charset val="204"/>
          </rPr>
          <t>2 По горизонтали</t>
        </r>
      </text>
    </comment>
    <comment ref="H6" authorId="0" shapeId="0">
      <text>
        <r>
          <rPr>
            <b/>
            <sz val="9"/>
            <color indexed="81"/>
            <rFont val="Tahoma"/>
            <charset val="1"/>
          </rPr>
          <t xml:space="preserve">3 По вертикали
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  <charset val="204"/>
          </rPr>
          <t>3 По горизонтали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4 По вертикали</t>
        </r>
      </text>
    </comment>
    <comment ref="L8" authorId="0" shapeId="0">
      <text>
        <r>
          <rPr>
            <b/>
            <sz val="9"/>
            <color indexed="81"/>
            <rFont val="Tahoma"/>
            <family val="2"/>
            <charset val="204"/>
          </rPr>
          <t>5 По вертикали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  <charset val="204"/>
          </rPr>
          <t>4 По горизонтали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  <charset val="204"/>
          </rPr>
          <t>6 По вертикали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  <charset val="204"/>
          </rPr>
          <t>5 По горизонтали</t>
        </r>
      </text>
    </comment>
    <comment ref="O12" authorId="0" shapeId="0">
      <text>
        <r>
          <rPr>
            <b/>
            <sz val="9"/>
            <color indexed="81"/>
            <rFont val="Tahoma"/>
            <family val="2"/>
            <charset val="204"/>
          </rPr>
          <t>7 По вертикали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  <charset val="204"/>
          </rPr>
          <t>6 По горизонтали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  <charset val="204"/>
          </rPr>
          <t>8 По вертикали
7 По горизонтали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  <charset val="204"/>
          </rPr>
          <t>8 По горизонтали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9 По горизонтали </t>
        </r>
      </text>
    </comment>
    <comment ref="N19" authorId="0" shapeId="0">
      <text>
        <r>
          <rPr>
            <b/>
            <sz val="9"/>
            <color indexed="81"/>
            <rFont val="Tahoma"/>
            <family val="2"/>
            <charset val="204"/>
          </rPr>
          <t>10 По горизонтали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11 По горизонтали</t>
        </r>
      </text>
    </comment>
  </commentList>
</comments>
</file>

<file path=xl/sharedStrings.xml><?xml version="1.0" encoding="utf-8"?>
<sst xmlns="http://schemas.openxmlformats.org/spreadsheetml/2006/main" count="149" uniqueCount="60">
  <si>
    <t>С</t>
  </si>
  <si>
    <t>К</t>
  </si>
  <si>
    <t>А</t>
  </si>
  <si>
    <t>Й</t>
  </si>
  <si>
    <t>Р</t>
  </si>
  <si>
    <t>И</t>
  </si>
  <si>
    <t>М</t>
  </si>
  <si>
    <t>Ф</t>
  </si>
  <si>
    <t>У</t>
  </si>
  <si>
    <t>Д</t>
  </si>
  <si>
    <t>Л</t>
  </si>
  <si>
    <t>Н</t>
  </si>
  <si>
    <t>В</t>
  </si>
  <si>
    <t>Е</t>
  </si>
  <si>
    <t>Ж</t>
  </si>
  <si>
    <t>Т</t>
  </si>
  <si>
    <t>Х</t>
  </si>
  <si>
    <t>О</t>
  </si>
  <si>
    <t>Ь</t>
  </si>
  <si>
    <t>Ю</t>
  </si>
  <si>
    <t>Э</t>
  </si>
  <si>
    <t>По вертикали</t>
  </si>
  <si>
    <t>1)</t>
  </si>
  <si>
    <t>Производится из лунного сахара</t>
  </si>
  <si>
    <t>2)</t>
  </si>
  <si>
    <t>3)</t>
  </si>
  <si>
    <t>4)</t>
  </si>
  <si>
    <t>5)</t>
  </si>
  <si>
    <t>Дом Альвора и Сигрид(деревня)</t>
  </si>
  <si>
    <t>По горизонтали</t>
  </si>
  <si>
    <t>6)</t>
  </si>
  <si>
    <t>7)</t>
  </si>
  <si>
    <t>Г</t>
  </si>
  <si>
    <t>Ы</t>
  </si>
  <si>
    <t>Ц</t>
  </si>
  <si>
    <t>П</t>
  </si>
  <si>
    <t>8)</t>
  </si>
  <si>
    <t>Темные эльфы</t>
  </si>
  <si>
    <t>Бедный бедный …</t>
  </si>
  <si>
    <t>"Пожиратель мира" (дракон)</t>
  </si>
  <si>
    <t>Денежная валюта</t>
  </si>
  <si>
    <t>… Буревестник</t>
  </si>
  <si>
    <t>… для нордов!</t>
  </si>
  <si>
    <t>Раса разумных котов и кошек</t>
  </si>
  <si>
    <t>Призвание жизни главного героя</t>
  </si>
  <si>
    <t>Город с бараном на гербе</t>
  </si>
  <si>
    <t>9)</t>
  </si>
  <si>
    <t>10)</t>
  </si>
  <si>
    <t>Столица Скайрима</t>
  </si>
  <si>
    <t>11)</t>
  </si>
  <si>
    <t>Всегда кончается не вовремя</t>
  </si>
  <si>
    <t>Коллегия магов</t>
  </si>
  <si>
    <t>Оживший мертвец</t>
  </si>
  <si>
    <t>Самый знаменитый крик (полный)</t>
  </si>
  <si>
    <t xml:space="preserve"> </t>
  </si>
  <si>
    <t>Вымершая раса жившая под землёй</t>
  </si>
  <si>
    <t>Кроссворд по игре "SKYRIM"</t>
  </si>
  <si>
    <t>Вафин Руслан, 8а</t>
  </si>
  <si>
    <t xml:space="preserve">Сущности обитающие в обливионе </t>
  </si>
  <si>
    <t>Раса Братьев бури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</si>
</sst>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9"/>
      <color indexed="81"/>
      <name val="Tahoma"/>
      <charset val="1"/>
    </font>
    <font>
      <sz val="20"/>
      <color theme="1"/>
      <name val="Calibri"/>
      <family val="2"/>
      <scheme val="minor"/>
    </font>
    <font>
      <sz val="20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26"/>
      <color theme="0"/>
      <name val="Times New Roman"/>
      <family val="1"/>
      <charset val="204"/>
    </font>
    <font>
      <b/>
      <sz val="18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2">
    <xf numFmtId="0" fontId="0" fillId="0" borderId="0" xfId="0"/>
    <xf numFmtId="0" fontId="0" fillId="0" borderId="0" xfId="0" applyFill="1" applyBorder="1"/>
    <xf numFmtId="0" fontId="0" fillId="0" borderId="0" xfId="0" applyBorder="1"/>
    <xf numFmtId="0" fontId="1" fillId="2" borderId="1" xfId="1" applyBorder="1"/>
    <xf numFmtId="0" fontId="1" fillId="4" borderId="0" xfId="3"/>
    <xf numFmtId="0" fontId="1" fillId="4" borderId="0" xfId="3" applyBorder="1"/>
    <xf numFmtId="0" fontId="1" fillId="3" borderId="0" xfId="2"/>
    <xf numFmtId="0" fontId="1" fillId="3" borderId="0" xfId="2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2" borderId="5" xfId="1" applyBorder="1"/>
    <xf numFmtId="0" fontId="1" fillId="4" borderId="1" xfId="3" applyBorder="1"/>
    <xf numFmtId="0" fontId="1" fillId="2" borderId="2" xfId="1" applyBorder="1"/>
    <xf numFmtId="0" fontId="1" fillId="2" borderId="3" xfId="1" applyBorder="1"/>
    <xf numFmtId="0" fontId="1" fillId="2" borderId="4" xfId="1" applyBorder="1"/>
    <xf numFmtId="0" fontId="1" fillId="2" borderId="6" xfId="1" applyBorder="1"/>
    <xf numFmtId="0" fontId="7" fillId="3" borderId="0" xfId="2" applyFont="1"/>
    <xf numFmtId="0" fontId="1" fillId="5" borderId="0" xfId="4" applyAlignment="1">
      <alignment horizontal="center"/>
    </xf>
    <xf numFmtId="0" fontId="1" fillId="5" borderId="7" xfId="4" applyBorder="1" applyAlignment="1">
      <alignment horizontal="center"/>
    </xf>
    <xf numFmtId="0" fontId="1" fillId="5" borderId="8" xfId="4" applyBorder="1" applyAlignment="1">
      <alignment horizontal="center"/>
    </xf>
    <xf numFmtId="0" fontId="8" fillId="0" borderId="0" xfId="0" applyFont="1" applyAlignment="1">
      <alignment horizontal="center" vertical="center"/>
    </xf>
  </cellXfs>
  <cellStyles count="5">
    <cellStyle name="Акцент3" xfId="4" builtinId="37"/>
    <cellStyle name="Акцент4" xfId="1" builtinId="41"/>
    <cellStyle name="Акцент5" xfId="2" builtinId="45"/>
    <cellStyle name="Акцент6" xfId="3" builtinId="49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83293</xdr:colOff>
      <xdr:row>20</xdr:row>
      <xdr:rowOff>142519</xdr:rowOff>
    </xdr:from>
    <xdr:to>
      <xdr:col>31</xdr:col>
      <xdr:colOff>324448</xdr:colOff>
      <xdr:row>31</xdr:row>
      <xdr:rowOff>10447</xdr:rowOff>
    </xdr:to>
    <xdr:pic>
      <xdr:nvPicPr>
        <xdr:cNvPr id="2" name="Рисунок 1" descr="http://conedoor.com/11/skyrim-wallpaper-1920x1080-hd-25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898384">
          <a:off x="4471214" y="4369907"/>
          <a:ext cx="3516043" cy="19869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49</xdr:col>
      <xdr:colOff>227679</xdr:colOff>
      <xdr:row>3</xdr:row>
      <xdr:rowOff>162678</xdr:rowOff>
    </xdr:from>
    <xdr:to>
      <xdr:col>55</xdr:col>
      <xdr:colOff>579216</xdr:colOff>
      <xdr:row>15</xdr:row>
      <xdr:rowOff>134687</xdr:rowOff>
    </xdr:to>
    <xdr:pic>
      <xdr:nvPicPr>
        <xdr:cNvPr id="4" name="Рисунок 3" descr="https://steamuserimages-a.akamaihd.net/ugc/199679789997320978/25674856552ADE3AC022233B1674E65D5F79CFEA/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71889">
          <a:off x="15424870" y="1104476"/>
          <a:ext cx="4011706" cy="22943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50362</xdr:colOff>
      <xdr:row>24</xdr:row>
      <xdr:rowOff>163454</xdr:rowOff>
    </xdr:from>
    <xdr:to>
      <xdr:col>21</xdr:col>
      <xdr:colOff>85780</xdr:colOff>
      <xdr:row>33</xdr:row>
      <xdr:rowOff>74611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08339">
          <a:off x="960053" y="5161403"/>
          <a:ext cx="2903620" cy="1644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0</xdr:colOff>
      <xdr:row>35</xdr:row>
      <xdr:rowOff>0</xdr:rowOff>
    </xdr:from>
    <xdr:to>
      <xdr:col>56</xdr:col>
      <xdr:colOff>304800</xdr:colOff>
      <xdr:row>36</xdr:row>
      <xdr:rowOff>114300</xdr:rowOff>
    </xdr:to>
    <xdr:sp macro="" textlink="">
      <xdr:nvSpPr>
        <xdr:cNvPr id="1050" name="AutoShape 26"/>
        <xdr:cNvSpPr>
          <a:spLocks noChangeAspect="1" noChangeArrowheads="1"/>
        </xdr:cNvSpPr>
      </xdr:nvSpPr>
      <xdr:spPr bwMode="auto">
        <a:xfrm>
          <a:off x="19450050" y="70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56</xdr:col>
      <xdr:colOff>0</xdr:colOff>
      <xdr:row>34</xdr:row>
      <xdr:rowOff>0</xdr:rowOff>
    </xdr:from>
    <xdr:to>
      <xdr:col>56</xdr:col>
      <xdr:colOff>304800</xdr:colOff>
      <xdr:row>35</xdr:row>
      <xdr:rowOff>114300</xdr:rowOff>
    </xdr:to>
    <xdr:sp macro="" textlink="">
      <xdr:nvSpPr>
        <xdr:cNvPr id="1051" name="AutoShape 27"/>
        <xdr:cNvSpPr>
          <a:spLocks noChangeAspect="1" noChangeArrowheads="1"/>
        </xdr:cNvSpPr>
      </xdr:nvSpPr>
      <xdr:spPr bwMode="auto">
        <a:xfrm>
          <a:off x="19450050" y="685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48</xdr:col>
      <xdr:colOff>509466</xdr:colOff>
      <xdr:row>19</xdr:row>
      <xdr:rowOff>73031</xdr:rowOff>
    </xdr:from>
    <xdr:to>
      <xdr:col>55</xdr:col>
      <xdr:colOff>12041</xdr:colOff>
      <xdr:row>30</xdr:row>
      <xdr:rowOff>98574</xdr:rowOff>
    </xdr:to>
    <xdr:pic>
      <xdr:nvPicPr>
        <xdr:cNvPr id="9" name="Рисунок 8" descr="http://buytoplay.ru/assets/articles/111/443/56cdebf0bd04702f758b4567_0.75967100_1494598760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410013">
          <a:off x="15096629" y="4107778"/>
          <a:ext cx="3772772" cy="21445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50</xdr:col>
      <xdr:colOff>0</xdr:colOff>
      <xdr:row>32</xdr:row>
      <xdr:rowOff>0</xdr:rowOff>
    </xdr:from>
    <xdr:to>
      <xdr:col>50</xdr:col>
      <xdr:colOff>304800</xdr:colOff>
      <xdr:row>33</xdr:row>
      <xdr:rowOff>114300</xdr:rowOff>
    </xdr:to>
    <xdr:sp macro="" textlink="">
      <xdr:nvSpPr>
        <xdr:cNvPr id="1054" name="AutoShape 30"/>
        <xdr:cNvSpPr>
          <a:spLocks noChangeAspect="1" noChangeArrowheads="1"/>
        </xdr:cNvSpPr>
      </xdr:nvSpPr>
      <xdr:spPr bwMode="auto">
        <a:xfrm>
          <a:off x="1579245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304800</xdr:colOff>
      <xdr:row>31</xdr:row>
      <xdr:rowOff>114300</xdr:rowOff>
    </xdr:to>
    <xdr:sp macro="" textlink="">
      <xdr:nvSpPr>
        <xdr:cNvPr id="1055" name="AutoShape 31"/>
        <xdr:cNvSpPr>
          <a:spLocks noChangeAspect="1" noChangeArrowheads="1"/>
        </xdr:cNvSpPr>
      </xdr:nvSpPr>
      <xdr:spPr bwMode="auto">
        <a:xfrm>
          <a:off x="16402050" y="609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40</xdr:col>
      <xdr:colOff>353295</xdr:colOff>
      <xdr:row>26</xdr:row>
      <xdr:rowOff>10701</xdr:rowOff>
    </xdr:from>
    <xdr:to>
      <xdr:col>47</xdr:col>
      <xdr:colOff>359684</xdr:colOff>
      <xdr:row>35</xdr:row>
      <xdr:rowOff>63416</xdr:rowOff>
    </xdr:to>
    <xdr:pic>
      <xdr:nvPicPr>
        <xdr:cNvPr id="14" name="Рисунок 13" descr="https://wallperz.com/wp-content/uploads/2016/12/08/wallperz.com-20161208190017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7143" y="5393931"/>
          <a:ext cx="2799676" cy="17864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V38"/>
  <sheetViews>
    <sheetView tabSelected="1" zoomScale="89" zoomScaleNormal="89" workbookViewId="0">
      <selection activeCell="AI24" sqref="AI24"/>
    </sheetView>
  </sheetViews>
  <sheetFormatPr defaultRowHeight="15" x14ac:dyDescent="0.25"/>
  <cols>
    <col min="2" max="2" width="2.42578125" bestFit="1" customWidth="1"/>
    <col min="3" max="3" width="2.140625" bestFit="1" customWidth="1"/>
    <col min="4" max="4" width="2.42578125" bestFit="1" customWidth="1"/>
    <col min="5" max="5" width="2.7109375" bestFit="1" customWidth="1"/>
    <col min="6" max="6" width="2.28515625" bestFit="1" customWidth="1"/>
    <col min="7" max="7" width="2.140625" bestFit="1" customWidth="1"/>
    <col min="8" max="8" width="2.42578125" bestFit="1" customWidth="1"/>
    <col min="9" max="9" width="2.140625" bestFit="1" customWidth="1"/>
    <col min="10" max="12" width="2.42578125" bestFit="1" customWidth="1"/>
    <col min="13" max="13" width="2.7109375" bestFit="1" customWidth="1"/>
    <col min="14" max="14" width="2.7109375" customWidth="1"/>
    <col min="15" max="15" width="2.42578125" bestFit="1" customWidth="1"/>
    <col min="16" max="16" width="2.28515625" bestFit="1" customWidth="1"/>
    <col min="17" max="17" width="2.42578125" bestFit="1" customWidth="1"/>
    <col min="18" max="18" width="2" bestFit="1" customWidth="1"/>
    <col min="19" max="19" width="2.140625" bestFit="1" customWidth="1"/>
    <col min="20" max="20" width="2.85546875" bestFit="1" customWidth="1"/>
    <col min="21" max="21" width="2.42578125" bestFit="1" customWidth="1"/>
    <col min="22" max="22" width="9.140625" customWidth="1"/>
    <col min="23" max="36" width="5.42578125" customWidth="1"/>
    <col min="38" max="46" width="5.42578125" customWidth="1"/>
  </cols>
  <sheetData>
    <row r="1" spans="4:48" ht="26.25" x14ac:dyDescent="0.4">
      <c r="AF1" s="10" t="s">
        <v>56</v>
      </c>
      <c r="AG1" s="9"/>
      <c r="AH1" s="8"/>
      <c r="AI1" s="8"/>
      <c r="AJ1" s="8"/>
      <c r="AK1" s="8"/>
      <c r="AL1" t="s">
        <v>54</v>
      </c>
    </row>
    <row r="2" spans="4:48" ht="33" x14ac:dyDescent="0.45">
      <c r="W2" s="17" t="s">
        <v>21</v>
      </c>
      <c r="X2" s="17"/>
      <c r="Y2" s="17"/>
      <c r="Z2" s="17"/>
      <c r="AA2" s="17"/>
      <c r="AB2" s="17"/>
      <c r="AL2" s="17" t="s">
        <v>29</v>
      </c>
      <c r="AM2" s="6"/>
      <c r="AN2" s="6"/>
      <c r="AO2" s="6"/>
      <c r="AP2" s="6"/>
      <c r="AQ2" s="6"/>
      <c r="AR2" s="6"/>
    </row>
    <row r="3" spans="4:48" x14ac:dyDescent="0.25">
      <c r="W3" s="7" t="s">
        <v>22</v>
      </c>
      <c r="X3" s="5" t="s">
        <v>23</v>
      </c>
      <c r="Y3" s="5"/>
      <c r="Z3" s="5"/>
      <c r="AA3" s="5"/>
      <c r="AB3" s="4"/>
      <c r="AC3" s="4"/>
      <c r="AD3" s="4"/>
      <c r="AE3" s="4"/>
      <c r="AF3" s="4"/>
      <c r="AL3" s="7" t="s">
        <v>22</v>
      </c>
      <c r="AM3" s="5" t="s">
        <v>40</v>
      </c>
      <c r="AN3" s="5"/>
      <c r="AO3" s="5"/>
      <c r="AP3" s="5"/>
      <c r="AQ3" s="4"/>
      <c r="AR3" s="4"/>
      <c r="AS3" s="4"/>
    </row>
    <row r="4" spans="4:48" x14ac:dyDescent="0.25">
      <c r="E4" s="3" t="s">
        <v>0</v>
      </c>
      <c r="P4" s="13" t="s">
        <v>34</v>
      </c>
      <c r="W4" s="3" t="str">
        <f>E4</f>
        <v>С</v>
      </c>
      <c r="X4" s="3" t="str">
        <f>E5</f>
        <v>К</v>
      </c>
      <c r="Y4" s="3" t="str">
        <f>E6</f>
        <v>У</v>
      </c>
      <c r="Z4" s="3" t="str">
        <f>E7</f>
        <v>М</v>
      </c>
      <c r="AA4" s="3" t="str">
        <f>E8</f>
        <v>А</v>
      </c>
      <c r="AH4" s="18" t="str">
        <f>IF(AND(W4="с",X4="к",Y4="у",Z4="м",AA4="а"),"правильно","не правильно")</f>
        <v>правильно</v>
      </c>
      <c r="AI4" s="18"/>
      <c r="AJ4" s="18"/>
      <c r="AL4" s="3" t="str">
        <f>L5</f>
        <v>С</v>
      </c>
      <c r="AM4" s="3" t="str">
        <f>M5</f>
        <v>Е</v>
      </c>
      <c r="AN4" s="3" t="str">
        <f>N5</f>
        <v>П</v>
      </c>
      <c r="AO4" s="3" t="str">
        <f>O5</f>
        <v>Т</v>
      </c>
      <c r="AP4" s="3" t="str">
        <f>P5</f>
        <v>И</v>
      </c>
      <c r="AQ4" s="3" t="str">
        <f>Q5</f>
        <v>М</v>
      </c>
      <c r="AU4" s="18" t="str">
        <f>IF(AND(AL4="с",AM4="е",AN4="п",AO4="т",AP4="и",AQ4="м"),"правильно","не правильно")</f>
        <v>правильно</v>
      </c>
      <c r="AV4" s="18"/>
    </row>
    <row r="5" spans="4:48" x14ac:dyDescent="0.25">
      <c r="E5" s="3" t="s">
        <v>1</v>
      </c>
      <c r="L5" s="3" t="s">
        <v>0</v>
      </c>
      <c r="M5" s="3" t="s">
        <v>13</v>
      </c>
      <c r="N5" s="3" t="s">
        <v>35</v>
      </c>
      <c r="O5" s="3" t="s">
        <v>15</v>
      </c>
      <c r="P5" s="3" t="s">
        <v>5</v>
      </c>
      <c r="Q5" s="3" t="s">
        <v>6</v>
      </c>
      <c r="W5" s="7" t="s">
        <v>24</v>
      </c>
      <c r="X5" s="5" t="s">
        <v>38</v>
      </c>
      <c r="Y5" s="5"/>
      <c r="Z5" s="5"/>
      <c r="AA5" s="5"/>
      <c r="AB5" s="4"/>
      <c r="AC5" s="4"/>
      <c r="AD5" s="4"/>
      <c r="AE5" s="4"/>
      <c r="AF5" s="4"/>
      <c r="AL5" s="7" t="s">
        <v>24</v>
      </c>
      <c r="AM5" s="5" t="s">
        <v>41</v>
      </c>
      <c r="AN5" s="5"/>
      <c r="AO5" s="5"/>
      <c r="AP5" s="5"/>
      <c r="AQ5" s="4"/>
      <c r="AR5" s="4"/>
      <c r="AS5" s="4"/>
    </row>
    <row r="6" spans="4:48" x14ac:dyDescent="0.25">
      <c r="E6" s="3" t="s">
        <v>8</v>
      </c>
      <c r="F6" s="11" t="s">
        <v>10</v>
      </c>
      <c r="G6" s="3" t="s">
        <v>18</v>
      </c>
      <c r="H6" s="3" t="s">
        <v>7</v>
      </c>
      <c r="I6" s="3" t="s">
        <v>4</v>
      </c>
      <c r="J6" s="3" t="s">
        <v>5</v>
      </c>
      <c r="K6" s="3" t="s">
        <v>1</v>
      </c>
      <c r="P6" s="14" t="s">
        <v>34</v>
      </c>
      <c r="W6" s="3" t="str">
        <f>P4</f>
        <v>Ц</v>
      </c>
      <c r="X6" s="3" t="str">
        <f>P5</f>
        <v>И</v>
      </c>
      <c r="Y6" s="3" t="str">
        <f>P6</f>
        <v>Ц</v>
      </c>
      <c r="Z6" s="3" t="str">
        <f>P7</f>
        <v>Е</v>
      </c>
      <c r="AA6" s="3" t="str">
        <f>P8</f>
        <v>Р</v>
      </c>
      <c r="AB6" s="3" t="str">
        <f>P9</f>
        <v>О</v>
      </c>
      <c r="AC6" s="3" t="str">
        <f>P10</f>
        <v>Н</v>
      </c>
      <c r="AH6" s="18" t="str">
        <f>IF(AND(W6="ц",X6="и",Y6="ц",Z6="е",AA6="р",AB6="о",AC6="н"),"правильно","не правильно")</f>
        <v>правильно</v>
      </c>
      <c r="AI6" s="18"/>
      <c r="AJ6" s="18"/>
      <c r="AL6" s="3" t="str">
        <f>E6</f>
        <v>У</v>
      </c>
      <c r="AM6" s="3" t="str">
        <f>F6</f>
        <v>Л</v>
      </c>
      <c r="AN6" s="3" t="str">
        <f>G6</f>
        <v>Ь</v>
      </c>
      <c r="AO6" s="3" t="str">
        <f>H6</f>
        <v>Ф</v>
      </c>
      <c r="AP6" s="3" t="str">
        <f>I6</f>
        <v>Р</v>
      </c>
      <c r="AQ6" s="3" t="str">
        <f>J6</f>
        <v>И</v>
      </c>
      <c r="AR6" s="3" t="str">
        <f>K6</f>
        <v>К</v>
      </c>
      <c r="AU6" s="18" t="str">
        <f>IF(AND(AL6="у",AM6="л",AN6="ь",AO6="ф",AP6="р",AQ6="и",AR6="к"),"правильно","не правильно")</f>
        <v>правильно</v>
      </c>
      <c r="AV6" s="18"/>
    </row>
    <row r="7" spans="4:48" x14ac:dyDescent="0.25">
      <c r="E7" s="3" t="s">
        <v>6</v>
      </c>
      <c r="H7" s="3" t="s">
        <v>8</v>
      </c>
      <c r="P7" s="3" t="s">
        <v>13</v>
      </c>
      <c r="W7" s="7" t="s">
        <v>25</v>
      </c>
      <c r="X7" s="4" t="s">
        <v>53</v>
      </c>
      <c r="Y7" s="4"/>
      <c r="Z7" s="4"/>
      <c r="AA7" s="4"/>
      <c r="AB7" s="4"/>
      <c r="AC7" s="4"/>
      <c r="AD7" s="4"/>
      <c r="AE7" s="4"/>
      <c r="AF7" s="4"/>
      <c r="AL7" s="7" t="s">
        <v>25</v>
      </c>
      <c r="AM7" s="5" t="s">
        <v>42</v>
      </c>
      <c r="AN7" s="5"/>
      <c r="AO7" s="5"/>
      <c r="AP7" s="5"/>
      <c r="AQ7" s="4"/>
      <c r="AR7" s="4"/>
      <c r="AS7" s="4"/>
    </row>
    <row r="8" spans="4:48" x14ac:dyDescent="0.25">
      <c r="E8" s="3" t="s">
        <v>2</v>
      </c>
      <c r="H8" s="12" t="s">
        <v>0</v>
      </c>
      <c r="I8" s="12" t="s">
        <v>1</v>
      </c>
      <c r="J8" s="12" t="s">
        <v>2</v>
      </c>
      <c r="K8" s="12" t="s">
        <v>3</v>
      </c>
      <c r="L8" s="12" t="s">
        <v>4</v>
      </c>
      <c r="M8" s="12" t="s">
        <v>5</v>
      </c>
      <c r="N8" s="12" t="s">
        <v>6</v>
      </c>
      <c r="P8" s="3" t="s">
        <v>4</v>
      </c>
      <c r="W8" s="3" t="str">
        <f>H6</f>
        <v>Ф</v>
      </c>
      <c r="X8" s="3" t="str">
        <f>H7</f>
        <v>У</v>
      </c>
      <c r="Y8" s="3" t="str">
        <f>H8</f>
        <v>С</v>
      </c>
      <c r="Z8" s="3" t="str">
        <f>H9</f>
        <v>Р</v>
      </c>
      <c r="AA8" s="3" t="str">
        <f>H10</f>
        <v>О</v>
      </c>
      <c r="AB8" s="3" t="str">
        <f>H11</f>
        <v>Д</v>
      </c>
      <c r="AC8" s="3" t="str">
        <f>H12</f>
        <v>А</v>
      </c>
      <c r="AH8" s="18" t="str">
        <f>IF(AND(W8="ф",X8="у",Y8="с",Z8="р",AA8="о",AB8="д",AC8="а"),"правильно","не правильно")</f>
        <v>правильно</v>
      </c>
      <c r="AI8" s="18"/>
      <c r="AJ8" s="18"/>
      <c r="AL8" s="3" t="str">
        <f>H8</f>
        <v>С</v>
      </c>
      <c r="AM8" s="3" t="str">
        <f>I8</f>
        <v>К</v>
      </c>
      <c r="AN8" s="3" t="str">
        <f>J8</f>
        <v>А</v>
      </c>
      <c r="AO8" s="3" t="str">
        <f>K8</f>
        <v>Й</v>
      </c>
      <c r="AP8" s="3" t="str">
        <f>L8</f>
        <v>Р</v>
      </c>
      <c r="AQ8" s="3" t="str">
        <f>M8</f>
        <v>И</v>
      </c>
      <c r="AR8" s="3" t="str">
        <f>N8</f>
        <v>М</v>
      </c>
      <c r="AU8" s="18" t="str">
        <f>IF(AND(AL8="с",AM8="к",AN8="а",AO8="й",AP8="р",AQ8="и",AR8="м"),"правильно","не правильно")</f>
        <v>правильно</v>
      </c>
      <c r="AV8" s="18"/>
    </row>
    <row r="9" spans="4:48" x14ac:dyDescent="0.25">
      <c r="H9" s="3" t="s">
        <v>4</v>
      </c>
      <c r="J9" s="13" t="s">
        <v>10</v>
      </c>
      <c r="L9" s="13" t="s">
        <v>5</v>
      </c>
      <c r="P9" s="3" t="s">
        <v>17</v>
      </c>
      <c r="W9" s="7" t="s">
        <v>26</v>
      </c>
      <c r="X9" s="4" t="s">
        <v>39</v>
      </c>
      <c r="Y9" s="4"/>
      <c r="Z9" s="4"/>
      <c r="AA9" s="4"/>
      <c r="AB9" s="4"/>
      <c r="AC9" s="4"/>
      <c r="AD9" s="4"/>
      <c r="AE9" s="4"/>
      <c r="AF9" s="4"/>
      <c r="AL9" s="7" t="s">
        <v>26</v>
      </c>
      <c r="AM9" s="5" t="s">
        <v>44</v>
      </c>
      <c r="AN9" s="5"/>
      <c r="AO9" s="5"/>
      <c r="AP9" s="5"/>
      <c r="AQ9" s="4"/>
      <c r="AR9" s="4"/>
      <c r="AS9" s="4"/>
    </row>
    <row r="10" spans="4:48" x14ac:dyDescent="0.25">
      <c r="H10" s="3" t="s">
        <v>17</v>
      </c>
      <c r="J10" s="3" t="s">
        <v>9</v>
      </c>
      <c r="K10" s="3" t="s">
        <v>17</v>
      </c>
      <c r="L10" s="3" t="s">
        <v>12</v>
      </c>
      <c r="M10" s="3" t="s">
        <v>2</v>
      </c>
      <c r="N10" s="3" t="s">
        <v>1</v>
      </c>
      <c r="O10" s="15" t="s">
        <v>5</v>
      </c>
      <c r="P10" s="3" t="s">
        <v>11</v>
      </c>
      <c r="W10" s="3" t="str">
        <f>J8</f>
        <v>А</v>
      </c>
      <c r="X10" s="3" t="str">
        <f>J9</f>
        <v>Л</v>
      </c>
      <c r="Y10" s="3" t="str">
        <f>J10</f>
        <v>Д</v>
      </c>
      <c r="Z10" s="3" t="str">
        <f>J11</f>
        <v>У</v>
      </c>
      <c r="AA10" s="3" t="str">
        <f>J12</f>
        <v>И</v>
      </c>
      <c r="AB10" s="3" t="str">
        <f>J13</f>
        <v>Н</v>
      </c>
      <c r="AH10" s="18" t="str">
        <f>IF(AND(W10="а",X10="л",Y10="д",Z10="у",AA10="и",AB10="н"),"правильно","не правильно")</f>
        <v>правильно</v>
      </c>
      <c r="AI10" s="18"/>
      <c r="AJ10" s="18"/>
      <c r="AL10" s="3" t="str">
        <f>J10</f>
        <v>Д</v>
      </c>
      <c r="AM10" s="3" t="str">
        <f>K10</f>
        <v>О</v>
      </c>
      <c r="AN10" s="3" t="str">
        <f>L10</f>
        <v>В</v>
      </c>
      <c r="AO10" s="3" t="str">
        <f>M10</f>
        <v>А</v>
      </c>
      <c r="AP10" s="3" t="str">
        <f>N10</f>
        <v>К</v>
      </c>
      <c r="AQ10" s="3" t="str">
        <f>O10</f>
        <v>И</v>
      </c>
      <c r="AR10" s="3" t="str">
        <f>P10</f>
        <v>Н</v>
      </c>
      <c r="AU10" s="18" t="str">
        <f>IF(AND(AL10="д",AM10="о",AN10="в",AO10="а",AP10="к",AQ10="и",AR10="н"),"правильно","не правильно")</f>
        <v>правильно</v>
      </c>
      <c r="AV10" s="18"/>
    </row>
    <row r="11" spans="4:48" x14ac:dyDescent="0.25">
      <c r="F11" s="3" t="s">
        <v>9</v>
      </c>
      <c r="H11" s="3" t="s">
        <v>9</v>
      </c>
      <c r="J11" s="14" t="s">
        <v>8</v>
      </c>
      <c r="L11" s="14" t="s">
        <v>13</v>
      </c>
      <c r="W11" s="6" t="s">
        <v>27</v>
      </c>
      <c r="X11" s="4" t="s">
        <v>28</v>
      </c>
      <c r="Y11" s="4"/>
      <c r="Z11" s="4"/>
      <c r="AA11" s="4"/>
      <c r="AB11" s="4"/>
      <c r="AC11" s="4"/>
      <c r="AD11" s="4"/>
      <c r="AE11" s="4"/>
      <c r="AF11" s="4"/>
      <c r="AL11" s="7" t="s">
        <v>27</v>
      </c>
      <c r="AM11" s="5" t="s">
        <v>50</v>
      </c>
      <c r="AN11" s="5"/>
      <c r="AO11" s="5"/>
      <c r="AP11" s="5"/>
      <c r="AQ11" s="4"/>
      <c r="AR11" s="4"/>
      <c r="AS11" s="4"/>
    </row>
    <row r="12" spans="4:48" x14ac:dyDescent="0.25">
      <c r="E12" s="15" t="s">
        <v>6</v>
      </c>
      <c r="F12" s="3" t="s">
        <v>2</v>
      </c>
      <c r="G12" s="11" t="s">
        <v>11</v>
      </c>
      <c r="H12" s="3" t="s">
        <v>2</v>
      </c>
      <c r="J12" s="3" t="s">
        <v>5</v>
      </c>
      <c r="L12" s="3" t="s">
        <v>4</v>
      </c>
      <c r="O12" s="3" t="s">
        <v>12</v>
      </c>
      <c r="W12" s="3" t="str">
        <f>L8</f>
        <v>Р</v>
      </c>
      <c r="X12" s="3" t="str">
        <f>L9</f>
        <v>И</v>
      </c>
      <c r="Y12" s="3" t="str">
        <f>L10</f>
        <v>В</v>
      </c>
      <c r="Z12" s="3" t="str">
        <f>L11</f>
        <v>Е</v>
      </c>
      <c r="AA12" s="3" t="str">
        <f>L12</f>
        <v>Р</v>
      </c>
      <c r="AB12" s="3" t="str">
        <f>L13</f>
        <v>В</v>
      </c>
      <c r="AC12" s="3" t="str">
        <f>L14</f>
        <v>У</v>
      </c>
      <c r="AD12" s="3" t="str">
        <f>L15</f>
        <v>Д</v>
      </c>
      <c r="AH12" s="18" t="str">
        <f>IF(AND(W12="р",X12="и",Y12="в",Z12="е",AA12="р",AB12="в",AC12="у",AD12="д"),"правильно","не правильно")</f>
        <v>правильно</v>
      </c>
      <c r="AI12" s="18"/>
      <c r="AJ12" s="18"/>
      <c r="AL12" s="3" t="str">
        <f>E12</f>
        <v>М</v>
      </c>
      <c r="AM12" s="3" t="str">
        <f>F12</f>
        <v>А</v>
      </c>
      <c r="AN12" s="3" t="str">
        <f>G12</f>
        <v>Н</v>
      </c>
      <c r="AO12" s="3" t="str">
        <f>H12</f>
        <v>А</v>
      </c>
      <c r="AU12" s="18" t="str">
        <f>IF(AND(AL12="м",AM12="а",AN12="н",AO12="а"),"правильно","не правильно")</f>
        <v>правильно</v>
      </c>
      <c r="AV12" s="18"/>
    </row>
    <row r="13" spans="4:48" x14ac:dyDescent="0.25">
      <c r="F13" s="3" t="s">
        <v>20</v>
      </c>
      <c r="J13" s="3" t="s">
        <v>11</v>
      </c>
      <c r="L13" s="3" t="s">
        <v>12</v>
      </c>
      <c r="O13" s="3" t="s">
        <v>5</v>
      </c>
      <c r="W13" s="7" t="s">
        <v>30</v>
      </c>
      <c r="X13" s="4" t="s">
        <v>58</v>
      </c>
      <c r="Y13" s="4"/>
      <c r="Z13" s="4"/>
      <c r="AA13" s="4"/>
      <c r="AB13" s="4"/>
      <c r="AC13" s="4"/>
      <c r="AD13" s="4"/>
      <c r="AE13" s="4"/>
      <c r="AF13" s="4"/>
      <c r="AL13" s="7" t="s">
        <v>30</v>
      </c>
      <c r="AM13" s="5" t="s">
        <v>43</v>
      </c>
      <c r="AN13" s="5"/>
      <c r="AO13" s="5"/>
      <c r="AP13" s="5"/>
      <c r="AQ13" s="4"/>
      <c r="AR13" s="4"/>
      <c r="AS13" s="4"/>
    </row>
    <row r="14" spans="4:48" ht="15.75" customHeight="1" x14ac:dyDescent="0.25">
      <c r="F14" s="3" t="s">
        <v>9</v>
      </c>
      <c r="L14" s="13" t="s">
        <v>8</v>
      </c>
      <c r="O14" s="3" t="s">
        <v>11</v>
      </c>
      <c r="W14" s="3" t="str">
        <f>F11</f>
        <v>Д</v>
      </c>
      <c r="X14" s="3" t="str">
        <f>F12</f>
        <v>А</v>
      </c>
      <c r="Y14" s="3" t="str">
        <f>F13</f>
        <v>Э</v>
      </c>
      <c r="Z14" s="3" t="str">
        <f>F14</f>
        <v>Д</v>
      </c>
      <c r="AA14" s="3" t="str">
        <f>F15</f>
        <v>Р</v>
      </c>
      <c r="AB14" s="3" t="str">
        <f>F16</f>
        <v>А</v>
      </c>
      <c r="AH14" s="18" t="str">
        <f>IF(AND(W14="д",X14="а",Y14="э",Z14="д",AA14="р",AB14="а"),"правильно","не правильно")</f>
        <v>правильно</v>
      </c>
      <c r="AI14" s="18"/>
      <c r="AJ14" s="18"/>
      <c r="AL14" s="3" t="str">
        <f>J15</f>
        <v>К</v>
      </c>
      <c r="AM14" s="3" t="str">
        <f>K15</f>
        <v>А</v>
      </c>
      <c r="AN14" s="3" t="str">
        <f>L15</f>
        <v>Д</v>
      </c>
      <c r="AO14" s="3" t="str">
        <f>M15</f>
        <v>Ж</v>
      </c>
      <c r="AP14" s="3" t="str">
        <f>N15</f>
        <v>И</v>
      </c>
      <c r="AQ14" s="3" t="str">
        <f>O15</f>
        <v>Т</v>
      </c>
      <c r="AU14" s="18" t="str">
        <f>IF(AND(AL14="к",AM14="а",AN14="д",AO14="ж",AP14="и",AQ14="т"),"правильно","не правильно")</f>
        <v>правильно</v>
      </c>
      <c r="AV14" s="18"/>
    </row>
    <row r="15" spans="4:48" x14ac:dyDescent="0.25">
      <c r="F15" s="13" t="s">
        <v>4</v>
      </c>
      <c r="J15" s="3" t="s">
        <v>1</v>
      </c>
      <c r="K15" s="3" t="s">
        <v>2</v>
      </c>
      <c r="L15" s="3" t="s">
        <v>9</v>
      </c>
      <c r="M15" s="3" t="s">
        <v>14</v>
      </c>
      <c r="N15" s="15" t="s">
        <v>5</v>
      </c>
      <c r="O15" s="3" t="s">
        <v>15</v>
      </c>
      <c r="W15" s="6" t="s">
        <v>31</v>
      </c>
      <c r="X15" s="5" t="s">
        <v>51</v>
      </c>
      <c r="Y15" s="5"/>
      <c r="Z15" s="5"/>
      <c r="AA15" s="5"/>
      <c r="AB15" s="4"/>
      <c r="AC15" s="4"/>
      <c r="AD15" s="4"/>
      <c r="AE15" s="4"/>
      <c r="AF15" s="4"/>
      <c r="AL15" s="7" t="s">
        <v>31</v>
      </c>
      <c r="AM15" s="5" t="s">
        <v>52</v>
      </c>
      <c r="AN15" s="5"/>
      <c r="AO15" s="5"/>
      <c r="AP15" s="5"/>
      <c r="AQ15" s="4"/>
      <c r="AR15" s="4"/>
      <c r="AS15" s="4"/>
    </row>
    <row r="16" spans="4:48" x14ac:dyDescent="0.25">
      <c r="D16" s="3" t="s">
        <v>9</v>
      </c>
      <c r="E16" s="11" t="s">
        <v>4</v>
      </c>
      <c r="F16" s="3" t="s">
        <v>2</v>
      </c>
      <c r="G16" s="3" t="s">
        <v>8</v>
      </c>
      <c r="H16" s="3" t="s">
        <v>32</v>
      </c>
      <c r="I16" s="3" t="s">
        <v>4</v>
      </c>
      <c r="L16" s="1"/>
      <c r="O16" s="3" t="s">
        <v>13</v>
      </c>
      <c r="W16" s="3" t="str">
        <f>O12</f>
        <v>В</v>
      </c>
      <c r="X16" s="3" t="str">
        <f>O13</f>
        <v>И</v>
      </c>
      <c r="Y16" s="3" t="str">
        <f>O14</f>
        <v>Н</v>
      </c>
      <c r="Z16" s="3" t="str">
        <f>O15</f>
        <v>Т</v>
      </c>
      <c r="AA16" s="3" t="str">
        <f>O16</f>
        <v>Е</v>
      </c>
      <c r="AB16" s="3" t="str">
        <f>O17</f>
        <v>Р</v>
      </c>
      <c r="AC16" s="3" t="str">
        <f>O18</f>
        <v>Х</v>
      </c>
      <c r="AD16" s="3" t="str">
        <f>O19</f>
        <v>О</v>
      </c>
      <c r="AE16" s="3" t="str">
        <f>O20</f>
        <v>Л</v>
      </c>
      <c r="AF16" s="3" t="str">
        <f>O21</f>
        <v>Д</v>
      </c>
      <c r="AH16" s="18" t="str">
        <f>IF(AND(W16="в",X16="и",Y16="н",Z16="т",AA16="е",AB16="р",AC16="х",AD16="о",AE16="л",AF16="д"),"правильно","не правильно")</f>
        <v>правильно</v>
      </c>
      <c r="AI16" s="18"/>
      <c r="AJ16" s="18"/>
      <c r="AL16" s="3" t="str">
        <f>D16</f>
        <v>Д</v>
      </c>
      <c r="AM16" s="3" t="str">
        <f>E16</f>
        <v>Р</v>
      </c>
      <c r="AN16" s="3" t="str">
        <f>F16</f>
        <v>А</v>
      </c>
      <c r="AO16" s="3" t="str">
        <f>G16</f>
        <v>У</v>
      </c>
      <c r="AP16" s="3" t="str">
        <f>H16</f>
        <v>Г</v>
      </c>
      <c r="AQ16" s="3" t="str">
        <f>I16</f>
        <v>Р</v>
      </c>
      <c r="AU16" s="18" t="str">
        <f>IF(AND(AL16="д",AM16="р",AN16="а",AO16="у",AP16="г",AQ16="р"),"правильно","не правильно")</f>
        <v>правильно</v>
      </c>
      <c r="AV16" s="18"/>
    </row>
    <row r="17" spans="2:48" x14ac:dyDescent="0.25">
      <c r="D17" s="13" t="s">
        <v>2</v>
      </c>
      <c r="K17" s="3" t="s">
        <v>12</v>
      </c>
      <c r="L17" s="3" t="s">
        <v>2</v>
      </c>
      <c r="M17" s="3" t="s">
        <v>3</v>
      </c>
      <c r="N17" s="15" t="s">
        <v>15</v>
      </c>
      <c r="O17" s="3" t="s">
        <v>4</v>
      </c>
      <c r="P17" s="11" t="s">
        <v>2</v>
      </c>
      <c r="Q17" s="3" t="s">
        <v>11</v>
      </c>
      <c r="W17" s="6" t="s">
        <v>36</v>
      </c>
      <c r="X17" s="5" t="s">
        <v>37</v>
      </c>
      <c r="Y17" s="5"/>
      <c r="Z17" s="5"/>
      <c r="AA17" s="5"/>
      <c r="AB17" s="4"/>
      <c r="AC17" s="4"/>
      <c r="AD17" s="4"/>
      <c r="AE17" s="4"/>
      <c r="AF17" s="4"/>
      <c r="AL17" s="6" t="s">
        <v>36</v>
      </c>
      <c r="AM17" s="4" t="s">
        <v>45</v>
      </c>
      <c r="AN17" s="4"/>
      <c r="AO17" s="4"/>
      <c r="AP17" s="4"/>
      <c r="AQ17" s="4"/>
      <c r="AR17" s="4"/>
      <c r="AS17" s="4"/>
    </row>
    <row r="18" spans="2:48" x14ac:dyDescent="0.25">
      <c r="D18" s="3" t="s">
        <v>11</v>
      </c>
      <c r="E18" s="3" t="s">
        <v>17</v>
      </c>
      <c r="F18" s="3" t="s">
        <v>4</v>
      </c>
      <c r="G18" s="3" t="s">
        <v>9</v>
      </c>
      <c r="H18" s="3" t="s">
        <v>33</v>
      </c>
      <c r="L18" s="1"/>
      <c r="O18" s="13" t="s">
        <v>16</v>
      </c>
      <c r="W18" s="3" t="str">
        <f>D16</f>
        <v>Д</v>
      </c>
      <c r="X18" s="3" t="str">
        <f>D17</f>
        <v>А</v>
      </c>
      <c r="Y18" s="3" t="str">
        <f>D18</f>
        <v>Н</v>
      </c>
      <c r="Z18" s="3" t="str">
        <f>D19</f>
        <v>М</v>
      </c>
      <c r="AA18" s="3" t="str">
        <f>D20</f>
        <v>Е</v>
      </c>
      <c r="AB18" s="3" t="str">
        <f>D21</f>
        <v>Р</v>
      </c>
      <c r="AH18" s="18" t="str">
        <f>IF(AND(W18="д",X18="а",Y18="н",Z18="м",AA18="е",AB18="р"),"правильно","не правильно")</f>
        <v>правильно</v>
      </c>
      <c r="AI18" s="18"/>
      <c r="AJ18" s="18"/>
      <c r="AL18" s="3" t="str">
        <f>K17</f>
        <v>В</v>
      </c>
      <c r="AM18" s="3" t="str">
        <f>L17</f>
        <v>А</v>
      </c>
      <c r="AN18" s="3" t="str">
        <f>M17</f>
        <v>Й</v>
      </c>
      <c r="AO18" s="3" t="str">
        <f>N17</f>
        <v>Т</v>
      </c>
      <c r="AP18" s="3" t="str">
        <f>O17</f>
        <v>Р</v>
      </c>
      <c r="AQ18" s="3" t="str">
        <f>P17</f>
        <v>А</v>
      </c>
      <c r="AR18" s="3" t="str">
        <f>Q17</f>
        <v>Н</v>
      </c>
      <c r="AU18" s="19" t="str">
        <f>IF(AND(AL18="в",AM18="а",AN18="й",AO18="т",AP18="р",AQ18="а",AR18="н"),"правильно","не правильно")</f>
        <v>правильно</v>
      </c>
      <c r="AV18" s="20"/>
    </row>
    <row r="19" spans="2:48" x14ac:dyDescent="0.25">
      <c r="D19" s="16" t="s">
        <v>6</v>
      </c>
      <c r="L19" s="1"/>
      <c r="N19" s="3" t="s">
        <v>0</v>
      </c>
      <c r="O19" s="3" t="s">
        <v>17</v>
      </c>
      <c r="P19" s="3" t="s">
        <v>10</v>
      </c>
      <c r="Q19" s="3" t="s">
        <v>5</v>
      </c>
      <c r="R19" s="3" t="s">
        <v>15</v>
      </c>
      <c r="S19" s="3" t="s">
        <v>18</v>
      </c>
      <c r="T19" s="3" t="s">
        <v>19</v>
      </c>
      <c r="U19" s="3" t="s">
        <v>9</v>
      </c>
      <c r="AL19" s="6" t="s">
        <v>46</v>
      </c>
      <c r="AM19" s="4" t="s">
        <v>59</v>
      </c>
      <c r="AN19" s="4"/>
      <c r="AO19" s="4"/>
      <c r="AP19" s="4"/>
      <c r="AQ19" s="4"/>
      <c r="AR19" s="4"/>
      <c r="AS19" s="4"/>
    </row>
    <row r="20" spans="2:48" x14ac:dyDescent="0.25">
      <c r="B20" s="3" t="s">
        <v>9</v>
      </c>
      <c r="C20" s="3" t="s">
        <v>12</v>
      </c>
      <c r="D20" s="3" t="s">
        <v>13</v>
      </c>
      <c r="E20" s="3" t="s">
        <v>6</v>
      </c>
      <c r="F20" s="3" t="s">
        <v>13</v>
      </c>
      <c r="G20" s="3" t="s">
        <v>4</v>
      </c>
      <c r="H20" s="3" t="s">
        <v>33</v>
      </c>
      <c r="O20" s="3" t="s">
        <v>10</v>
      </c>
      <c r="AL20" s="3" t="str">
        <f>D18</f>
        <v>Н</v>
      </c>
      <c r="AM20" s="3" t="str">
        <f>E18</f>
        <v>О</v>
      </c>
      <c r="AN20" s="3" t="str">
        <f>F18</f>
        <v>Р</v>
      </c>
      <c r="AO20" s="3" t="str">
        <f>G18</f>
        <v>Д</v>
      </c>
      <c r="AP20" s="3" t="str">
        <f>H18</f>
        <v>Ы</v>
      </c>
      <c r="AU20" s="18" t="str">
        <f>IF(AND(AL20="н",AM20="о",AN20="р",AO20="д",AP20="ы"),"правильно","не правильно")</f>
        <v>правильно</v>
      </c>
      <c r="AV20" s="18"/>
    </row>
    <row r="21" spans="2:48" x14ac:dyDescent="0.25">
      <c r="D21" s="14" t="s">
        <v>4</v>
      </c>
      <c r="L21" s="2"/>
      <c r="M21" s="2"/>
      <c r="N21" s="2"/>
      <c r="O21" s="3" t="s">
        <v>9</v>
      </c>
      <c r="P21" s="2"/>
      <c r="Q21" s="2"/>
      <c r="AL21" s="6" t="s">
        <v>47</v>
      </c>
      <c r="AM21" s="4" t="s">
        <v>48</v>
      </c>
      <c r="AN21" s="4"/>
      <c r="AO21" s="4"/>
      <c r="AP21" s="4"/>
      <c r="AQ21" s="4"/>
      <c r="AR21" s="4"/>
      <c r="AS21" s="4"/>
    </row>
    <row r="22" spans="2:48" x14ac:dyDescent="0.25">
      <c r="L22" s="2"/>
      <c r="M22" s="2"/>
      <c r="N22" s="2"/>
      <c r="O22" s="2"/>
      <c r="P22" s="2"/>
      <c r="Q22" s="2"/>
      <c r="AL22" s="3" t="str">
        <f>N19</f>
        <v>С</v>
      </c>
      <c r="AM22" s="3" t="str">
        <f>O19</f>
        <v>О</v>
      </c>
      <c r="AN22" s="3" t="str">
        <f>P19</f>
        <v>Л</v>
      </c>
      <c r="AO22" s="3" t="str">
        <f>Q19</f>
        <v>И</v>
      </c>
      <c r="AP22" s="3" t="str">
        <f>R19</f>
        <v>Т</v>
      </c>
      <c r="AQ22" s="3" t="str">
        <f>S19</f>
        <v>Ь</v>
      </c>
      <c r="AR22" s="3" t="str">
        <f>T19</f>
        <v>Ю</v>
      </c>
      <c r="AS22" s="3" t="str">
        <f>U19</f>
        <v>Д</v>
      </c>
      <c r="AU22" s="18" t="str">
        <f>IF(AND(AL22="с",AM22="о",AN22="л",AO22="и",AP22="т",AQ22="ь",AR22="ю",AS22="д"),"правильно","не правильно")</f>
        <v>правильно</v>
      </c>
      <c r="AV22" s="18"/>
    </row>
    <row r="23" spans="2:48" x14ac:dyDescent="0.25">
      <c r="AL23" s="6" t="s">
        <v>49</v>
      </c>
      <c r="AM23" s="4" t="s">
        <v>55</v>
      </c>
      <c r="AN23" s="4"/>
      <c r="AO23" s="4"/>
      <c r="AP23" s="4"/>
      <c r="AQ23" s="4"/>
      <c r="AR23" s="4"/>
      <c r="AS23" s="4"/>
    </row>
    <row r="24" spans="2:48" x14ac:dyDescent="0.25">
      <c r="AL24" s="3" t="str">
        <f>B20</f>
        <v>Д</v>
      </c>
      <c r="AM24" s="3" t="str">
        <f>C20</f>
        <v>В</v>
      </c>
      <c r="AN24" s="3" t="str">
        <f>D20</f>
        <v>Е</v>
      </c>
      <c r="AO24" s="3" t="str">
        <f>E20</f>
        <v>М</v>
      </c>
      <c r="AP24" s="3" t="str">
        <f>F20</f>
        <v>Е</v>
      </c>
      <c r="AQ24" s="3" t="str">
        <f>G20</f>
        <v>Р</v>
      </c>
      <c r="AR24" s="3" t="str">
        <f>H20</f>
        <v>Ы</v>
      </c>
      <c r="AU24" s="18" t="str">
        <f>IF(AND(AL24="д",AM24="в",AN24="е",AO24="м",AP24="е",AQ24="р",AR24="ы"),"правильно","не правильно")</f>
        <v>правильно</v>
      </c>
      <c r="AV24" s="18"/>
    </row>
    <row r="30" spans="2:48" x14ac:dyDescent="0.25">
      <c r="U30" s="2"/>
    </row>
    <row r="34" spans="3:39" x14ac:dyDescent="0.25">
      <c r="AF34" s="21" t="str">
        <f>IF(AND(AH4="правильно",AH6="правильно",AH8="правильно",AH10="правильно",AH12="правильно",AH14="правильно",AH16="правильно",AH18="правильно",AU4="правильно",AU6="правильно",AU8="правильно",AU10="правильно",AU12="правильно",AU14="правильно",AU16="правильно",AU18="правильно",AU20="правильно",AU22="правильно",AU24="правильно"),"кроссворд выполнен","кроссворд не доделан")</f>
        <v>кроссворд выполнен</v>
      </c>
      <c r="AG34" s="21"/>
      <c r="AH34" s="21"/>
      <c r="AI34" s="21"/>
      <c r="AJ34" s="21"/>
      <c r="AK34" s="21"/>
      <c r="AL34" s="21"/>
      <c r="AM34" s="21"/>
    </row>
    <row r="35" spans="3:39" x14ac:dyDescent="0.25">
      <c r="AF35" s="21"/>
      <c r="AG35" s="21"/>
      <c r="AH35" s="21"/>
      <c r="AI35" s="21"/>
      <c r="AJ35" s="21"/>
      <c r="AK35" s="21"/>
      <c r="AL35" s="21"/>
      <c r="AM35" s="21"/>
    </row>
    <row r="36" spans="3:39" x14ac:dyDescent="0.25">
      <c r="AF36" s="21"/>
      <c r="AG36" s="21"/>
      <c r="AH36" s="21"/>
      <c r="AI36" s="21"/>
      <c r="AJ36" s="21"/>
      <c r="AK36" s="21"/>
      <c r="AL36" s="21"/>
      <c r="AM36" s="21"/>
    </row>
    <row r="37" spans="3:39" x14ac:dyDescent="0.25">
      <c r="AF37" s="21"/>
      <c r="AG37" s="21"/>
      <c r="AH37" s="21"/>
      <c r="AI37" s="21"/>
      <c r="AJ37" s="21"/>
      <c r="AK37" s="21"/>
      <c r="AL37" s="21"/>
      <c r="AM37" s="21"/>
    </row>
    <row r="38" spans="3:39" x14ac:dyDescent="0.25">
      <c r="C38" t="s">
        <v>57</v>
      </c>
    </row>
  </sheetData>
  <mergeCells count="20">
    <mergeCell ref="AU20:AV20"/>
    <mergeCell ref="AU22:AV22"/>
    <mergeCell ref="AU24:AV24"/>
    <mergeCell ref="AF34:AM37"/>
    <mergeCell ref="AH16:AJ16"/>
    <mergeCell ref="AH18:AJ18"/>
    <mergeCell ref="AU4:AV4"/>
    <mergeCell ref="AU6:AV6"/>
    <mergeCell ref="AU8:AV8"/>
    <mergeCell ref="AU10:AV10"/>
    <mergeCell ref="AU12:AV12"/>
    <mergeCell ref="AU14:AV14"/>
    <mergeCell ref="AU16:AV16"/>
    <mergeCell ref="AU18:AV18"/>
    <mergeCell ref="AH4:AJ4"/>
    <mergeCell ref="AH6:AJ6"/>
    <mergeCell ref="AH8:AJ8"/>
    <mergeCell ref="AH10:AJ10"/>
    <mergeCell ref="AH12:AJ12"/>
    <mergeCell ref="AH14:AJ1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2017-05-26T03:56:41Z</dcterms:modified>
</cp:coreProperties>
</file>